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RANSPARENCIA 2026\5 MAYO\"/>
    </mc:Choice>
  </mc:AlternateContent>
  <bookViews>
    <workbookView xWindow="0" yWindow="0" windowWidth="28800" windowHeight="12135"/>
  </bookViews>
  <sheets>
    <sheet name="POA INSTITUCIONAL" sheetId="3" r:id="rId1"/>
  </sheets>
  <externalReferences>
    <externalReference r:id="rId2"/>
    <externalReference r:id="rId3"/>
  </externalReferences>
  <definedNames>
    <definedName name="_xlnm._FilterDatabase" localSheetId="0" hidden="1">'POA INSTITUCIONAL'!$A$8:$M$11</definedName>
    <definedName name="_Key1" localSheetId="0" hidden="1">[1]DIA!#REF!</definedName>
    <definedName name="_Key1" hidden="1">[1]DIA!#REF!</definedName>
    <definedName name="_Order1" hidden="1">255</definedName>
    <definedName name="_R" localSheetId="0">#REF!</definedName>
    <definedName name="_R">#REF!</definedName>
    <definedName name="_Sort" localSheetId="0" hidden="1">[1]DIA!#REF!</definedName>
    <definedName name="_Sort" hidden="1">[1]DIA!#REF!</definedName>
    <definedName name="ABRIL" hidden="1">[1]DIA!#REF!</definedName>
    <definedName name="Jun" hidden="1">[1]DIA!#REF!</definedName>
    <definedName name="M" localSheetId="0">#REF!</definedName>
    <definedName name="M">#REF!</definedName>
    <definedName name="N" localSheetId="0">#REF!</definedName>
    <definedName name="N">#REF!</definedName>
    <definedName name="S" localSheetId="0">#REF!</definedName>
    <definedName name="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6" i="3" l="1"/>
  <c r="Q16" i="3"/>
  <c r="J16" i="3"/>
  <c r="L16" i="3" s="1"/>
  <c r="G16" i="3"/>
  <c r="F16" i="3"/>
  <c r="E16" i="3"/>
  <c r="D16" i="3"/>
  <c r="U15" i="3"/>
  <c r="Q15" i="3"/>
  <c r="J15" i="3"/>
  <c r="L15" i="3" s="1"/>
  <c r="G15" i="3"/>
  <c r="F15" i="3"/>
  <c r="E15" i="3"/>
  <c r="D15" i="3"/>
  <c r="U14" i="3"/>
  <c r="Q14" i="3"/>
  <c r="J14" i="3"/>
  <c r="L14" i="3" s="1"/>
  <c r="G14" i="3"/>
  <c r="F14" i="3"/>
  <c r="E14" i="3"/>
  <c r="D14" i="3"/>
  <c r="U13" i="3"/>
  <c r="Q13" i="3"/>
  <c r="J13" i="3"/>
  <c r="L13" i="3" s="1"/>
  <c r="G13" i="3"/>
  <c r="F13" i="3"/>
  <c r="E13" i="3"/>
  <c r="D13" i="3"/>
  <c r="U12" i="3"/>
  <c r="Q12" i="3"/>
  <c r="J12" i="3"/>
  <c r="L12" i="3" s="1"/>
  <c r="G12" i="3"/>
  <c r="F12" i="3"/>
  <c r="E12" i="3"/>
  <c r="D12" i="3"/>
  <c r="U11" i="3"/>
  <c r="Q11" i="3"/>
  <c r="J11" i="3"/>
  <c r="L11" i="3" s="1"/>
  <c r="G11" i="3"/>
  <c r="F11" i="3"/>
  <c r="E11" i="3"/>
  <c r="D11" i="3"/>
  <c r="U10" i="3"/>
  <c r="Q10" i="3"/>
  <c r="J10" i="3"/>
  <c r="L10" i="3" s="1"/>
  <c r="G10" i="3"/>
  <c r="F10" i="3"/>
  <c r="E10" i="3"/>
  <c r="D10" i="3"/>
  <c r="U9" i="3"/>
  <c r="Q9" i="3"/>
  <c r="J9" i="3"/>
  <c r="L9" i="3" s="1"/>
  <c r="G9" i="3"/>
  <c r="F9" i="3"/>
  <c r="E9" i="3"/>
  <c r="D9" i="3"/>
  <c r="H14" i="3" l="1"/>
  <c r="M14" i="3" s="1"/>
  <c r="H10" i="3"/>
  <c r="M10" i="3" s="1"/>
  <c r="V9" i="3"/>
  <c r="V11" i="3"/>
  <c r="H12" i="3"/>
  <c r="H16" i="3"/>
  <c r="M16" i="3" s="1"/>
  <c r="V13" i="3"/>
  <c r="V15" i="3"/>
  <c r="M12" i="3"/>
  <c r="H9" i="3"/>
  <c r="H11" i="3"/>
  <c r="M11" i="3" s="1"/>
  <c r="H13" i="3"/>
  <c r="M13" i="3" s="1"/>
  <c r="H15" i="3"/>
  <c r="M15" i="3" s="1"/>
  <c r="M9" i="3"/>
  <c r="V10" i="3"/>
  <c r="V12" i="3"/>
  <c r="V14" i="3"/>
  <c r="V16" i="3"/>
</calcChain>
</file>

<file path=xl/comments1.xml><?xml version="1.0" encoding="utf-8"?>
<comments xmlns="http://schemas.openxmlformats.org/spreadsheetml/2006/main">
  <authors>
    <author>Salvador Méndez Montealvo</author>
    <author>contabilidad2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descripcion de la actividad, "ej. Ayudas tecnicas"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esta casilla corrsponde la subdireccion de planeacion, programacion y evaluacion</t>
        </r>
      </text>
    </comment>
    <comment ref="A9" authorId="1" shapeId="0">
      <text>
        <r>
          <rPr>
            <b/>
            <sz val="9"/>
            <color indexed="81"/>
            <rFont val="Tahoma"/>
            <family val="2"/>
          </rPr>
          <t xml:space="preserve">TOTAL DE CONSULTAS + TERAPIAS C.T.
</t>
        </r>
      </text>
    </comment>
    <comment ref="A10" authorId="1" shapeId="0">
      <text>
        <r>
          <rPr>
            <b/>
            <sz val="9"/>
            <color indexed="81"/>
            <rFont val="Tahoma"/>
            <family val="2"/>
          </rPr>
          <t xml:space="preserve">CONSULTAS 1A. VEZ ADICCION
</t>
        </r>
      </text>
    </comment>
    <comment ref="A11" authorId="1" shapeId="0">
      <text>
        <r>
          <rPr>
            <b/>
            <sz val="9"/>
            <color indexed="81"/>
            <rFont val="Tahoma"/>
            <family val="2"/>
          </rPr>
          <t>PLATICAS Y SERV. LAB</t>
        </r>
      </text>
    </comment>
    <comment ref="A12" authorId="1" shapeId="0">
      <text>
        <r>
          <rPr>
            <b/>
            <sz val="9"/>
            <color indexed="81"/>
            <rFont val="Tahoma"/>
            <family val="2"/>
          </rPr>
          <t>BENEFICIARIOS Y PERSONAS ATENDIDAS EN LAB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A13" authorId="1" shapeId="0">
      <text>
        <r>
          <rPr>
            <b/>
            <sz val="9"/>
            <color indexed="81"/>
            <rFont val="Tahoma"/>
            <family val="2"/>
          </rPr>
          <t>TOTAL CONSULTAS AUTISMO</t>
        </r>
      </text>
    </comment>
    <comment ref="A14" authorId="1" shapeId="0">
      <text>
        <r>
          <rPr>
            <b/>
            <sz val="9"/>
            <color indexed="81"/>
            <rFont val="Tahoma"/>
            <family val="2"/>
          </rPr>
          <t>1A. VEZ AUTISMO</t>
        </r>
      </text>
    </comment>
  </commentList>
</comments>
</file>

<file path=xl/sharedStrings.xml><?xml version="1.0" encoding="utf-8"?>
<sst xmlns="http://schemas.openxmlformats.org/spreadsheetml/2006/main" count="42" uniqueCount="33">
  <si>
    <t>FUENTE: Elaboración propia con base del reporte mensual de avance de metas programadas en el Instituto Temazcalli</t>
  </si>
  <si>
    <t>Personas</t>
  </si>
  <si>
    <t>Servicios</t>
  </si>
  <si>
    <t xml:space="preserve">Acciones preventivas realizadas en beneficio de la población en general, de instituciones educativas y del sector privado a través de pláticas de salud mental y prevención de adicciones y de capacitaciones en materia de salud mental y adicciones </t>
  </si>
  <si>
    <t>Linea de Accion 2.1.1 Brindar ayudas técnicas, servicios especializados y servicios de rehabilitación de calidad para todas las personas con
discapacidad.</t>
  </si>
  <si>
    <t>Estudios toxicológicos realizados a la población en general, usuarios del instituto y a personas de instituciones con las que se tienen convenios.</t>
  </si>
  <si>
    <t>Línea de acción 1.4.2:  llevar a cabo ferias de salud y bienestar comunitario en los 58 municipios del estado</t>
  </si>
  <si>
    <t>Pacientes ingresados a tratamiento residencial en comunidad terapéutica con trabajo social por uso de sustancias  y trastorno de la conducta alimentaria</t>
  </si>
  <si>
    <t>Línea de acción 1.2.3:  prevenir riesgos psicosociales a los que se enfrentan niñas, niños, adolescentes y población vulnerable</t>
  </si>
  <si>
    <t>Consulta externa otorgada a personas con trastorno por uso de sustancias, trastorno de la conducta alimentaria, niñas, niños y adolescentes con psicopatología en consulta externa.</t>
  </si>
  <si>
    <t>Avance al 2do. Semestre</t>
  </si>
  <si>
    <t>4to. Trimestre</t>
  </si>
  <si>
    <t>DICIEMBRE</t>
  </si>
  <si>
    <t>NOVIEMBRE</t>
  </si>
  <si>
    <t>OCTUBRE</t>
  </si>
  <si>
    <t>3er. Trimestre</t>
  </si>
  <si>
    <t>SEPTIEMBRE</t>
  </si>
  <si>
    <t>AGOSTO</t>
  </si>
  <si>
    <t>JULIO</t>
  </si>
  <si>
    <t>Avance al 1er. Semestre</t>
  </si>
  <si>
    <t>2do..
TRIM</t>
  </si>
  <si>
    <t>JUNIO</t>
  </si>
  <si>
    <t>MAYO</t>
  </si>
  <si>
    <t>ABRIL</t>
  </si>
  <si>
    <t>1er.
TRIM</t>
  </si>
  <si>
    <t>MAR</t>
  </si>
  <si>
    <t>FEB</t>
  </si>
  <si>
    <t>ENE</t>
  </si>
  <si>
    <t>META
ANUAL</t>
  </si>
  <si>
    <t>UNIDAD
DE MEDIDA</t>
  </si>
  <si>
    <t>Acciones</t>
  </si>
  <si>
    <t>Linea de Accion</t>
  </si>
  <si>
    <t>AVANCE DE METAS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</si>
</sst>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color indexed="9"/>
      <name val="Arial"/>
      <family val="2"/>
    </font>
    <font>
      <b/>
      <sz val="1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9" fontId="3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top" wrapText="1"/>
    </xf>
    <xf numFmtId="9" fontId="3" fillId="5" borderId="6" xfId="0" applyNumberFormat="1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 wrapText="1"/>
    </xf>
    <xf numFmtId="3" fontId="5" fillId="5" borderId="7" xfId="0" applyNumberFormat="1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left" vertical="top" wrapText="1"/>
    </xf>
    <xf numFmtId="3" fontId="5" fillId="5" borderId="8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top" wrapText="1"/>
    </xf>
    <xf numFmtId="9" fontId="3" fillId="2" borderId="15" xfId="0" applyNumberFormat="1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3" fontId="6" fillId="2" borderId="1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left" vertical="top" wrapText="1"/>
    </xf>
    <xf numFmtId="3" fontId="3" fillId="5" borderId="17" xfId="0" applyNumberFormat="1" applyFont="1" applyFill="1" applyBorder="1" applyAlignment="1">
      <alignment horizontal="center" vertical="center" wrapText="1"/>
    </xf>
    <xf numFmtId="3" fontId="6" fillId="5" borderId="17" xfId="0" applyNumberFormat="1" applyFont="1" applyFill="1" applyBorder="1" applyAlignment="1">
      <alignment horizontal="center" vertical="center" wrapText="1"/>
    </xf>
    <xf numFmtId="9" fontId="3" fillId="5" borderId="17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3" fontId="8" fillId="2" borderId="18" xfId="1" applyNumberFormat="1" applyFont="1" applyFill="1" applyBorder="1" applyAlignment="1">
      <alignment horizontal="center" vertical="center" wrapText="1"/>
    </xf>
    <xf numFmtId="3" fontId="8" fillId="2" borderId="19" xfId="1" applyNumberFormat="1" applyFont="1" applyFill="1" applyBorder="1" applyAlignment="1">
      <alignment horizontal="center" vertical="center" wrapText="1"/>
    </xf>
    <xf numFmtId="3" fontId="6" fillId="8" borderId="17" xfId="0" applyNumberFormat="1" applyFont="1" applyFill="1" applyBorder="1" applyAlignment="1">
      <alignment horizontal="center" vertical="center" wrapText="1"/>
    </xf>
    <xf numFmtId="3" fontId="8" fillId="2" borderId="20" xfId="1" applyNumberFormat="1" applyFont="1" applyFill="1" applyBorder="1" applyAlignment="1">
      <alignment horizontal="center" vertical="center" wrapText="1"/>
    </xf>
    <xf numFmtId="3" fontId="6" fillId="8" borderId="20" xfId="0" applyNumberFormat="1" applyFont="1" applyFill="1" applyBorder="1" applyAlignment="1">
      <alignment horizontal="center" vertical="center" wrapText="1"/>
    </xf>
    <xf numFmtId="3" fontId="6" fillId="8" borderId="21" xfId="0" applyNumberFormat="1" applyFont="1" applyFill="1" applyBorder="1" applyAlignment="1">
      <alignment horizontal="center" vertical="center" wrapText="1"/>
    </xf>
    <xf numFmtId="3" fontId="6" fillId="8" borderId="18" xfId="0" applyNumberFormat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5" fillId="7" borderId="10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_09_COPOCYT M.Sectori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661" cy="874778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581661" cy="874778"/>
        </a:xfrm>
        <a:prstGeom prst="rect">
          <a:avLst/>
        </a:prstGeom>
      </xdr:spPr>
    </xdr:pic>
    <xdr:clientData/>
  </xdr:oneCellAnchor>
  <xdr:oneCellAnchor>
    <xdr:from>
      <xdr:col>16</xdr:col>
      <xdr:colOff>145934</xdr:colOff>
      <xdr:row>1</xdr:row>
      <xdr:rowOff>85152</xdr:rowOff>
    </xdr:from>
    <xdr:ext cx="3099547" cy="611907"/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170"/>
        <a:stretch/>
      </xdr:blipFill>
      <xdr:spPr>
        <a:xfrm>
          <a:off x="13195184" y="466152"/>
          <a:ext cx="3099547" cy="611907"/>
        </a:xfrm>
        <a:prstGeom prst="rect">
          <a:avLst/>
        </a:prstGeom>
      </xdr:spPr>
    </xdr:pic>
    <xdr:clientData/>
  </xdr:oneCellAnchor>
  <xdr:oneCellAnchor>
    <xdr:from>
      <xdr:col>8</xdr:col>
      <xdr:colOff>363495</xdr:colOff>
      <xdr:row>0</xdr:row>
      <xdr:rowOff>20584</xdr:rowOff>
    </xdr:from>
    <xdr:ext cx="2472267" cy="929640"/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47" r="48767"/>
        <a:stretch/>
      </xdr:blipFill>
      <xdr:spPr>
        <a:xfrm>
          <a:off x="7150058" y="211084"/>
          <a:ext cx="2472267" cy="9296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RITE97\EST-PROG\EST-PROG\D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VANCE%20MENSUAL%20DE%20METAS%20I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Ts_salud"/>
      <sheetName val="Estadística"/>
      <sheetName val="Psiq"/>
      <sheetName val="Equidad"/>
      <sheetName val="Coord_ss"/>
      <sheetName val="Coord_inst"/>
      <sheetName val="Prog_Est"/>
      <sheetName val="Prog_Nac"/>
      <sheetName val="Cap_Est"/>
      <sheetName val="Cap_Nac"/>
      <sheetName val="Rep_Est"/>
      <sheetName val="Rep_Nac"/>
      <sheetName val="RME"/>
      <sheetName val="RMN"/>
      <sheetName val="Autoproduccion"/>
      <sheetName val="CEA"/>
      <sheetName val="PASAF_Trad_Transf"/>
      <sheetName val="PASAF_Piloto"/>
      <sheetName val="DEF_PRA"/>
      <sheetName val="DEC"/>
      <sheetName val="COPUSI"/>
      <sheetName val="Modelos"/>
      <sheetName val="Asistencia Alimentaria"/>
      <sheetName val="Desarrollo Comunitario"/>
      <sheetName val="Region"/>
      <sheetName val="SepDic04-EneAgo05"/>
      <sheetName val="Asistencia_Alimentaria"/>
      <sheetName val="Desarrollo_Comunitario"/>
      <sheetName val="Asistencia_Alimentaria1"/>
      <sheetName val="Desarrollo_Comunitario1"/>
      <sheetName val="Asistencia_Alimentaria2"/>
      <sheetName val="Desarrollo_Comunitario2"/>
      <sheetName val="Asistencia_Alimentaria3"/>
      <sheetName val="Desarrollo_Comunitario3"/>
      <sheetName val="Asistencia_Alimentaria4"/>
      <sheetName val="Desarrollo_Comunitario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2026"/>
      <sheetName val="METAS (PEND)"/>
      <sheetName val="POA INSTITUCIONAL"/>
      <sheetName val="1"/>
      <sheetName val="2"/>
      <sheetName val="3"/>
      <sheetName val="4"/>
      <sheetName val="5"/>
      <sheetName val="CONCENTRADO ANUAL"/>
    </sheetNames>
    <sheetDataSet>
      <sheetData sheetId="0">
        <row r="15">
          <cell r="T15">
            <v>2025</v>
          </cell>
        </row>
        <row r="16">
          <cell r="T16">
            <v>1350</v>
          </cell>
        </row>
        <row r="17">
          <cell r="T17">
            <v>480</v>
          </cell>
        </row>
        <row r="29">
          <cell r="T29">
            <v>2340</v>
          </cell>
        </row>
        <row r="30">
          <cell r="T30">
            <v>6000</v>
          </cell>
        </row>
        <row r="31">
          <cell r="T31">
            <v>15</v>
          </cell>
        </row>
        <row r="43">
          <cell r="T43">
            <v>480</v>
          </cell>
        </row>
        <row r="44">
          <cell r="T44">
            <v>900</v>
          </cell>
        </row>
        <row r="48">
          <cell r="T48">
            <v>20</v>
          </cell>
        </row>
        <row r="60">
          <cell r="T60">
            <v>420</v>
          </cell>
        </row>
        <row r="61">
          <cell r="T61">
            <v>1350</v>
          </cell>
        </row>
        <row r="62">
          <cell r="T62">
            <v>12</v>
          </cell>
        </row>
        <row r="63">
          <cell r="T63">
            <v>360</v>
          </cell>
        </row>
        <row r="64">
          <cell r="T64">
            <v>150</v>
          </cell>
        </row>
        <row r="65">
          <cell r="T65">
            <v>800</v>
          </cell>
        </row>
        <row r="66">
          <cell r="T66">
            <v>280</v>
          </cell>
        </row>
        <row r="67">
          <cell r="T67">
            <v>500</v>
          </cell>
        </row>
        <row r="68">
          <cell r="T68">
            <v>200</v>
          </cell>
        </row>
        <row r="69">
          <cell r="T69">
            <v>50</v>
          </cell>
        </row>
        <row r="70">
          <cell r="T70">
            <v>15</v>
          </cell>
        </row>
        <row r="71">
          <cell r="T71">
            <v>500</v>
          </cell>
        </row>
        <row r="83">
          <cell r="T83">
            <v>6000</v>
          </cell>
        </row>
        <row r="84">
          <cell r="T84">
            <v>12000</v>
          </cell>
        </row>
        <row r="86">
          <cell r="T86">
            <v>60</v>
          </cell>
        </row>
        <row r="100">
          <cell r="T100">
            <v>33580</v>
          </cell>
        </row>
        <row r="107">
          <cell r="T107">
            <v>1100</v>
          </cell>
        </row>
        <row r="108">
          <cell r="T108">
            <v>60000</v>
          </cell>
        </row>
        <row r="116">
          <cell r="T116">
            <v>7000</v>
          </cell>
        </row>
        <row r="117">
          <cell r="T117">
            <v>32000</v>
          </cell>
        </row>
        <row r="134">
          <cell r="T134">
            <v>65</v>
          </cell>
        </row>
        <row r="135">
          <cell r="T135">
            <v>1800</v>
          </cell>
        </row>
        <row r="136">
          <cell r="T136">
            <v>3500</v>
          </cell>
        </row>
      </sheetData>
      <sheetData sheetId="1" refreshError="1"/>
      <sheetData sheetId="2"/>
      <sheetData sheetId="3">
        <row r="135">
          <cell r="AL135">
            <v>10</v>
          </cell>
        </row>
        <row r="187">
          <cell r="AL187">
            <v>4343</v>
          </cell>
        </row>
        <row r="203">
          <cell r="AL203">
            <v>132</v>
          </cell>
        </row>
        <row r="204">
          <cell r="AL204">
            <v>4880</v>
          </cell>
        </row>
        <row r="227">
          <cell r="AL227">
            <v>4202</v>
          </cell>
        </row>
        <row r="228">
          <cell r="AL228">
            <v>510</v>
          </cell>
        </row>
        <row r="229">
          <cell r="AL229">
            <v>413</v>
          </cell>
        </row>
        <row r="266">
          <cell r="Q266">
            <v>1796</v>
          </cell>
        </row>
        <row r="267">
          <cell r="R267">
            <v>1196</v>
          </cell>
        </row>
        <row r="278">
          <cell r="R278">
            <v>180</v>
          </cell>
        </row>
      </sheetData>
      <sheetData sheetId="4">
        <row r="135">
          <cell r="AL135">
            <v>4</v>
          </cell>
        </row>
        <row r="187">
          <cell r="AL187">
            <v>4010</v>
          </cell>
        </row>
        <row r="203">
          <cell r="AL203">
            <v>182</v>
          </cell>
        </row>
        <row r="204">
          <cell r="AL204">
            <v>6450</v>
          </cell>
        </row>
        <row r="227">
          <cell r="AL227">
            <v>2304</v>
          </cell>
        </row>
        <row r="228">
          <cell r="AL228">
            <v>389</v>
          </cell>
        </row>
        <row r="229">
          <cell r="AL229">
            <v>144</v>
          </cell>
        </row>
        <row r="266">
          <cell r="Q266">
            <v>1762</v>
          </cell>
        </row>
        <row r="267">
          <cell r="R267">
            <v>1034</v>
          </cell>
        </row>
      </sheetData>
      <sheetData sheetId="5">
        <row r="135">
          <cell r="AL135">
            <v>4</v>
          </cell>
        </row>
        <row r="187">
          <cell r="AL187">
            <v>4998</v>
          </cell>
        </row>
        <row r="203">
          <cell r="AL203">
            <v>210</v>
          </cell>
        </row>
        <row r="204">
          <cell r="AL204">
            <v>8685</v>
          </cell>
        </row>
        <row r="227">
          <cell r="AL227">
            <v>2863</v>
          </cell>
        </row>
        <row r="228">
          <cell r="AL228">
            <v>528</v>
          </cell>
        </row>
        <row r="229">
          <cell r="AL229">
            <v>138</v>
          </cell>
        </row>
        <row r="266">
          <cell r="Q266">
            <v>2030</v>
          </cell>
        </row>
        <row r="267">
          <cell r="R267">
            <v>1144</v>
          </cell>
        </row>
      </sheetData>
      <sheetData sheetId="6" refreshError="1"/>
      <sheetData sheetId="7">
        <row r="135">
          <cell r="AL135">
            <v>4</v>
          </cell>
        </row>
        <row r="187">
          <cell r="AL187">
            <v>3870</v>
          </cell>
        </row>
        <row r="203">
          <cell r="AL203">
            <v>152</v>
          </cell>
        </row>
        <row r="204">
          <cell r="AL204">
            <v>6777</v>
          </cell>
        </row>
        <row r="227">
          <cell r="AL227">
            <v>2643</v>
          </cell>
        </row>
        <row r="228">
          <cell r="AL228">
            <v>514</v>
          </cell>
        </row>
        <row r="229">
          <cell r="AL229">
            <v>133</v>
          </cell>
        </row>
        <row r="266">
          <cell r="Q266">
            <v>5687</v>
          </cell>
        </row>
        <row r="267">
          <cell r="R267">
            <v>970</v>
          </cell>
        </row>
        <row r="278">
          <cell r="R278">
            <v>167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V19"/>
  <sheetViews>
    <sheetView tabSelected="1" topLeftCell="B1" zoomScale="80" zoomScaleNormal="80" workbookViewId="0">
      <pane ySplit="8" topLeftCell="A9" activePane="bottomLeft" state="frozen"/>
      <selection pane="bottomLeft" activeCell="J16" sqref="J16"/>
    </sheetView>
  </sheetViews>
  <sheetFormatPr baseColWidth="10" defaultRowHeight="15" x14ac:dyDescent="0.25"/>
  <cols>
    <col min="1" max="1" width="32.85546875" style="1" hidden="1" customWidth="1"/>
    <col min="2" max="2" width="33.28515625" customWidth="1"/>
    <col min="3" max="3" width="11.42578125" customWidth="1"/>
    <col min="5" max="11" width="11.42578125" customWidth="1"/>
    <col min="14" max="14" width="12.85546875" bestFit="1" customWidth="1"/>
    <col min="16" max="16" width="12.5703125" customWidth="1"/>
    <col min="19" max="19" width="12.28515625" customWidth="1"/>
  </cols>
  <sheetData>
    <row r="6" spans="1:22" ht="23.25" x14ac:dyDescent="0.35">
      <c r="B6" s="47" t="s">
        <v>32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5.75" thickBot="1" x14ac:dyDescent="0.3"/>
    <row r="8" spans="1:22" s="37" customFormat="1" ht="39.75" thickTop="1" thickBot="1" x14ac:dyDescent="0.3">
      <c r="A8" s="46" t="s">
        <v>31</v>
      </c>
      <c r="B8" s="45" t="s">
        <v>30</v>
      </c>
      <c r="C8" s="45" t="s">
        <v>29</v>
      </c>
      <c r="D8" s="44" t="s">
        <v>28</v>
      </c>
      <c r="E8" s="38" t="s">
        <v>27</v>
      </c>
      <c r="F8" s="38" t="s">
        <v>26</v>
      </c>
      <c r="G8" s="41" t="s">
        <v>25</v>
      </c>
      <c r="H8" s="40" t="s">
        <v>24</v>
      </c>
      <c r="I8" s="39" t="s">
        <v>23</v>
      </c>
      <c r="J8" s="38" t="s">
        <v>22</v>
      </c>
      <c r="K8" s="38" t="s">
        <v>21</v>
      </c>
      <c r="L8" s="43" t="s">
        <v>20</v>
      </c>
      <c r="M8" s="42" t="s">
        <v>19</v>
      </c>
      <c r="N8" s="38" t="s">
        <v>18</v>
      </c>
      <c r="O8" s="38" t="s">
        <v>17</v>
      </c>
      <c r="P8" s="41" t="s">
        <v>16</v>
      </c>
      <c r="Q8" s="40" t="s">
        <v>15</v>
      </c>
      <c r="R8" s="39" t="s">
        <v>14</v>
      </c>
      <c r="S8" s="38" t="s">
        <v>13</v>
      </c>
      <c r="T8" s="38" t="s">
        <v>12</v>
      </c>
      <c r="U8" s="43" t="s">
        <v>11</v>
      </c>
      <c r="V8" s="42" t="s">
        <v>10</v>
      </c>
    </row>
    <row r="9" spans="1:22" s="3" customFormat="1" ht="50.1" customHeight="1" thickTop="1" thickBot="1" x14ac:dyDescent="0.3">
      <c r="A9" s="36" t="s">
        <v>8</v>
      </c>
      <c r="B9" s="48" t="s">
        <v>9</v>
      </c>
      <c r="C9" s="16" t="s">
        <v>2</v>
      </c>
      <c r="D9" s="33">
        <f>'[2]POA 2026'!T16+'[2]POA 2026'!T30+'[2]POA 2026'!T44+'[2]POA 2026'!T61+'[2]POA 2026'!T64+'[2]POA 2026'!T65+'[2]POA 2026'!T67+'[2]POA 2026'!T69+'[2]POA 2026'!T84+'[2]POA 2026'!T136</f>
        <v>26600</v>
      </c>
      <c r="E9" s="26">
        <f>'[2]1'!$Q$266</f>
        <v>1796</v>
      </c>
      <c r="F9" s="26">
        <f>'[2]2'!$Q$266</f>
        <v>1762</v>
      </c>
      <c r="G9" s="26">
        <f>'[2]3'!$Q$266</f>
        <v>2030</v>
      </c>
      <c r="H9" s="34">
        <f t="shared" ref="H9:H11" si="0">SUM(E9:G9)</f>
        <v>5588</v>
      </c>
      <c r="I9" s="26">
        <v>6433</v>
      </c>
      <c r="J9" s="26">
        <f>'[2]5'!$Q$266</f>
        <v>5687</v>
      </c>
      <c r="K9" s="26"/>
      <c r="L9" s="33">
        <f t="shared" ref="L9:L11" si="1">SUM(I9:K9)</f>
        <v>12120</v>
      </c>
      <c r="M9" s="35">
        <f>IFERROR(((H9+L9)/D9),"0")</f>
        <v>0.6657142857142857</v>
      </c>
      <c r="N9" s="26"/>
      <c r="O9" s="26"/>
      <c r="P9" s="26"/>
      <c r="Q9" s="34">
        <f t="shared" ref="Q9:Q14" si="2">SUM(N9:P9)</f>
        <v>0</v>
      </c>
      <c r="R9" s="26"/>
      <c r="S9" s="13"/>
      <c r="T9" s="13"/>
      <c r="U9" s="33">
        <f t="shared" ref="U9:U14" si="3">SUM(R9:T9)</f>
        <v>0</v>
      </c>
      <c r="V9" s="35">
        <f>IFERROR(((Q9+U9)/D9),"0")</f>
        <v>0</v>
      </c>
    </row>
    <row r="10" spans="1:22" s="3" customFormat="1" ht="50.1" customHeight="1" thickTop="1" thickBot="1" x14ac:dyDescent="0.3">
      <c r="A10" s="32" t="s">
        <v>8</v>
      </c>
      <c r="B10" s="49"/>
      <c r="C10" s="31" t="s">
        <v>1</v>
      </c>
      <c r="D10" s="29">
        <f>'[2]POA 2026'!T15+'[2]POA 2026'!T17+'[2]POA 2026'!T29+'[2]POA 2026'!T31+'[2]POA 2026'!T43+'[2]POA 2026'!T48+'[2]POA 2026'!T60+'[2]POA 2026'!T62+'[2]POA 2026'!T63+'[2]POA 2026'!T66+'[2]POA 2026'!T68+'[2]POA 2026'!T70+'[2]POA 2026'!T71+'[2]POA 2026'!T83+'[2]POA 2026'!T134+'[2]POA 2026'!T135</f>
        <v>15012</v>
      </c>
      <c r="E10" s="22">
        <f>'[2]1'!$R$267+'[2]1'!$R$278</f>
        <v>1376</v>
      </c>
      <c r="F10" s="22">
        <f>'[2]2'!$R$267</f>
        <v>1034</v>
      </c>
      <c r="G10" s="22">
        <f>'[2]3'!$R$267</f>
        <v>1144</v>
      </c>
      <c r="H10" s="30">
        <f t="shared" si="0"/>
        <v>3554</v>
      </c>
      <c r="I10" s="22">
        <v>1139</v>
      </c>
      <c r="J10" s="22">
        <f>'[2]5'!$R$267+'[2]5'!$R$278</f>
        <v>1137</v>
      </c>
      <c r="K10" s="22"/>
      <c r="L10" s="29">
        <f t="shared" si="1"/>
        <v>2276</v>
      </c>
      <c r="M10" s="28">
        <f t="shared" ref="M10:M16" si="4">IFERROR(((H10+L10)/D10),"0")</f>
        <v>0.38835598188116172</v>
      </c>
      <c r="N10" s="22"/>
      <c r="O10" s="22"/>
      <c r="P10" s="22"/>
      <c r="Q10" s="30">
        <f t="shared" si="2"/>
        <v>0</v>
      </c>
      <c r="R10" s="22"/>
      <c r="S10" s="21"/>
      <c r="T10" s="21"/>
      <c r="U10" s="29">
        <f t="shared" si="3"/>
        <v>0</v>
      </c>
      <c r="V10" s="28">
        <f t="shared" ref="V10:V16" si="5">IFERROR(((Q10+U10)/D10),"0")</f>
        <v>0</v>
      </c>
    </row>
    <row r="11" spans="1:22" s="3" customFormat="1" ht="50.1" customHeight="1" thickTop="1" x14ac:dyDescent="0.25">
      <c r="A11" s="27" t="s">
        <v>6</v>
      </c>
      <c r="B11" s="50" t="s">
        <v>7</v>
      </c>
      <c r="C11" s="16" t="s">
        <v>2</v>
      </c>
      <c r="D11" s="12">
        <f>'[2]POA 2026'!T100</f>
        <v>33580</v>
      </c>
      <c r="E11" s="26">
        <f>'[2]1'!$AL$187</f>
        <v>4343</v>
      </c>
      <c r="F11" s="26">
        <f>'[2]2'!$AL$187</f>
        <v>4010</v>
      </c>
      <c r="G11" s="26">
        <f>'[2]3'!$AL$187</f>
        <v>4998</v>
      </c>
      <c r="H11" s="15">
        <f t="shared" si="0"/>
        <v>13351</v>
      </c>
      <c r="I11" s="26">
        <v>4530</v>
      </c>
      <c r="J11" s="26">
        <f>'[2]5'!$AL$187</f>
        <v>3870</v>
      </c>
      <c r="K11" s="26"/>
      <c r="L11" s="12">
        <f t="shared" si="1"/>
        <v>8400</v>
      </c>
      <c r="M11" s="11">
        <f t="shared" si="4"/>
        <v>0.64773674806432402</v>
      </c>
      <c r="N11" s="26"/>
      <c r="O11" s="26"/>
      <c r="P11" s="26"/>
      <c r="Q11" s="15">
        <f t="shared" si="2"/>
        <v>0</v>
      </c>
      <c r="R11" s="26"/>
      <c r="S11" s="13"/>
      <c r="T11" s="13"/>
      <c r="U11" s="12">
        <f t="shared" si="3"/>
        <v>0</v>
      </c>
      <c r="V11" s="11">
        <f t="shared" si="5"/>
        <v>0</v>
      </c>
    </row>
    <row r="12" spans="1:22" s="3" customFormat="1" ht="50.1" customHeight="1" thickBot="1" x14ac:dyDescent="0.3">
      <c r="A12" s="25" t="s">
        <v>6</v>
      </c>
      <c r="B12" s="51"/>
      <c r="C12" s="24" t="s">
        <v>1</v>
      </c>
      <c r="D12" s="20">
        <f>'[2]POA 2026'!T86</f>
        <v>60</v>
      </c>
      <c r="E12" s="22">
        <f>'[2]1'!$AL$135</f>
        <v>10</v>
      </c>
      <c r="F12" s="22">
        <f>'[2]2'!$AL$135</f>
        <v>4</v>
      </c>
      <c r="G12" s="22">
        <f>'[2]3'!$AL$135</f>
        <v>4</v>
      </c>
      <c r="H12" s="23">
        <f t="shared" ref="H12" si="6">SUM(E12:G12)</f>
        <v>18</v>
      </c>
      <c r="I12" s="22">
        <v>5</v>
      </c>
      <c r="J12" s="22">
        <f>'[2]5'!$AL$135</f>
        <v>4</v>
      </c>
      <c r="K12" s="22"/>
      <c r="L12" s="20">
        <f t="shared" ref="L12:L14" si="7">SUM(I12:K12)</f>
        <v>9</v>
      </c>
      <c r="M12" s="19">
        <f t="shared" si="4"/>
        <v>0.45</v>
      </c>
      <c r="N12" s="22"/>
      <c r="O12" s="22"/>
      <c r="P12" s="22"/>
      <c r="Q12" s="23">
        <f t="shared" si="2"/>
        <v>0</v>
      </c>
      <c r="R12" s="22"/>
      <c r="S12" s="21"/>
      <c r="T12" s="21"/>
      <c r="U12" s="20">
        <f t="shared" si="3"/>
        <v>0</v>
      </c>
      <c r="V12" s="19">
        <f t="shared" si="5"/>
        <v>0</v>
      </c>
    </row>
    <row r="13" spans="1:22" s="3" customFormat="1" ht="50.1" customHeight="1" thickTop="1" x14ac:dyDescent="0.25">
      <c r="A13" s="18" t="s">
        <v>4</v>
      </c>
      <c r="B13" s="52" t="s">
        <v>5</v>
      </c>
      <c r="C13" s="16" t="s">
        <v>2</v>
      </c>
      <c r="D13" s="12">
        <f>'[2]POA 2026'!T117</f>
        <v>32000</v>
      </c>
      <c r="E13" s="14">
        <f>'[2]1'!$AL$227</f>
        <v>4202</v>
      </c>
      <c r="F13" s="14">
        <f>'[2]2'!$AL$227</f>
        <v>2304</v>
      </c>
      <c r="G13" s="14">
        <f>'[2]3'!$AL$227</f>
        <v>2863</v>
      </c>
      <c r="H13" s="15">
        <f t="shared" ref="H13" si="8">SUM(E13:G13)</f>
        <v>9369</v>
      </c>
      <c r="I13" s="14">
        <v>3398</v>
      </c>
      <c r="J13" s="14">
        <f>'[2]5'!$AL$227</f>
        <v>2643</v>
      </c>
      <c r="K13" s="14"/>
      <c r="L13" s="12">
        <f t="shared" si="7"/>
        <v>6041</v>
      </c>
      <c r="M13" s="11">
        <f t="shared" si="4"/>
        <v>0.4815625</v>
      </c>
      <c r="N13" s="14"/>
      <c r="O13" s="14"/>
      <c r="P13" s="14"/>
      <c r="Q13" s="15">
        <f t="shared" si="2"/>
        <v>0</v>
      </c>
      <c r="R13" s="14"/>
      <c r="S13" s="13"/>
      <c r="T13" s="13"/>
      <c r="U13" s="12">
        <f t="shared" si="3"/>
        <v>0</v>
      </c>
      <c r="V13" s="11">
        <f t="shared" si="5"/>
        <v>0</v>
      </c>
    </row>
    <row r="14" spans="1:22" s="3" customFormat="1" ht="50.1" customHeight="1" thickBot="1" x14ac:dyDescent="0.3">
      <c r="A14" s="17" t="s">
        <v>4</v>
      </c>
      <c r="B14" s="53"/>
      <c r="C14" s="9" t="s">
        <v>1</v>
      </c>
      <c r="D14" s="5">
        <f>'[2]POA 2026'!T116</f>
        <v>7000</v>
      </c>
      <c r="E14" s="7">
        <f>'[2]1'!$AL$228+'[2]1'!$AL$229</f>
        <v>923</v>
      </c>
      <c r="F14" s="7">
        <f>'[2]2'!$AL$228+'[2]2'!$AL$229</f>
        <v>533</v>
      </c>
      <c r="G14" s="7">
        <f>'[2]3'!$AL$228+'[2]3'!$AL$229</f>
        <v>666</v>
      </c>
      <c r="H14" s="8">
        <f t="shared" ref="H14:H15" si="9">SUM(E14:G14)</f>
        <v>2122</v>
      </c>
      <c r="I14" s="7">
        <v>893</v>
      </c>
      <c r="J14" s="7">
        <f>'[2]5'!$AL$228+'[2]5'!$AL$229</f>
        <v>647</v>
      </c>
      <c r="K14" s="7"/>
      <c r="L14" s="5">
        <f t="shared" si="7"/>
        <v>1540</v>
      </c>
      <c r="M14" s="4">
        <f t="shared" si="4"/>
        <v>0.52314285714285713</v>
      </c>
      <c r="N14" s="7"/>
      <c r="O14" s="7"/>
      <c r="P14" s="7"/>
      <c r="Q14" s="8">
        <f t="shared" si="2"/>
        <v>0</v>
      </c>
      <c r="R14" s="7"/>
      <c r="S14" s="6"/>
      <c r="T14" s="6"/>
      <c r="U14" s="5">
        <f t="shared" si="3"/>
        <v>0</v>
      </c>
      <c r="V14" s="4">
        <f t="shared" si="5"/>
        <v>0</v>
      </c>
    </row>
    <row r="15" spans="1:22" s="3" customFormat="1" ht="50.1" customHeight="1" thickTop="1" x14ac:dyDescent="0.25">
      <c r="A15" s="10"/>
      <c r="B15" s="54" t="s">
        <v>3</v>
      </c>
      <c r="C15" s="16" t="s">
        <v>2</v>
      </c>
      <c r="D15" s="12">
        <f>'[2]POA 2026'!T107</f>
        <v>1100</v>
      </c>
      <c r="E15" s="14">
        <f>'[2]1'!$AL$203</f>
        <v>132</v>
      </c>
      <c r="F15" s="14">
        <f>'[2]2'!$AL$203</f>
        <v>182</v>
      </c>
      <c r="G15" s="14">
        <f>'[2]3'!$AL$203</f>
        <v>210</v>
      </c>
      <c r="H15" s="15">
        <f t="shared" si="9"/>
        <v>524</v>
      </c>
      <c r="I15" s="14">
        <v>152</v>
      </c>
      <c r="J15" s="14">
        <f>'[2]5'!$AL$203</f>
        <v>152</v>
      </c>
      <c r="K15" s="14"/>
      <c r="L15" s="12">
        <f t="shared" ref="L15:L16" si="10">SUM(I15:K15)</f>
        <v>304</v>
      </c>
      <c r="M15" s="11">
        <f t="shared" si="4"/>
        <v>0.75272727272727269</v>
      </c>
      <c r="N15" s="14"/>
      <c r="O15" s="14"/>
      <c r="P15" s="14"/>
      <c r="Q15" s="15">
        <f t="shared" ref="Q15:Q16" si="11">SUM(N15:P15)</f>
        <v>0</v>
      </c>
      <c r="R15" s="14"/>
      <c r="S15" s="13"/>
      <c r="T15" s="13"/>
      <c r="U15" s="12">
        <f t="shared" ref="U15:U16" si="12">SUM(R15:T15)</f>
        <v>0</v>
      </c>
      <c r="V15" s="11">
        <f t="shared" si="5"/>
        <v>0</v>
      </c>
    </row>
    <row r="16" spans="1:22" s="3" customFormat="1" ht="50.1" customHeight="1" thickBot="1" x14ac:dyDescent="0.3">
      <c r="A16" s="10"/>
      <c r="B16" s="55"/>
      <c r="C16" s="9" t="s">
        <v>1</v>
      </c>
      <c r="D16" s="5">
        <f>'[2]POA 2026'!T108</f>
        <v>60000</v>
      </c>
      <c r="E16" s="7">
        <f>'[2]1'!$AL$204</f>
        <v>4880</v>
      </c>
      <c r="F16" s="7">
        <f>'[2]2'!$AL$204</f>
        <v>6450</v>
      </c>
      <c r="G16" s="7">
        <f>'[2]3'!$AL$204</f>
        <v>8685</v>
      </c>
      <c r="H16" s="8">
        <f t="shared" ref="H16" si="13">SUM(E16:G16)</f>
        <v>20015</v>
      </c>
      <c r="I16" s="7">
        <v>5297</v>
      </c>
      <c r="J16" s="7">
        <f>'[2]5'!$AL$204</f>
        <v>6777</v>
      </c>
      <c r="K16" s="7"/>
      <c r="L16" s="5">
        <f t="shared" si="10"/>
        <v>12074</v>
      </c>
      <c r="M16" s="4">
        <f t="shared" si="4"/>
        <v>0.53481666666666672</v>
      </c>
      <c r="N16" s="7"/>
      <c r="O16" s="7"/>
      <c r="P16" s="7"/>
      <c r="Q16" s="8">
        <f t="shared" si="11"/>
        <v>0</v>
      </c>
      <c r="R16" s="7"/>
      <c r="S16" s="6"/>
      <c r="T16" s="6"/>
      <c r="U16" s="5">
        <f t="shared" si="12"/>
        <v>0</v>
      </c>
      <c r="V16" s="4">
        <f t="shared" si="5"/>
        <v>0</v>
      </c>
    </row>
    <row r="17" spans="3:3" ht="15.75" thickTop="1" x14ac:dyDescent="0.25"/>
    <row r="19" spans="3:3" ht="15.75" x14ac:dyDescent="0.25">
      <c r="C19" s="2" t="s">
        <v>0</v>
      </c>
    </row>
  </sheetData>
  <mergeCells count="5">
    <mergeCell ref="B9:B10"/>
    <mergeCell ref="B11:B12"/>
    <mergeCell ref="B13:B14"/>
    <mergeCell ref="B15:B16"/>
    <mergeCell ref="B6:V6"/>
  </mergeCells>
  <pageMargins left="0.7" right="0.7" top="0.75" bottom="0.75" header="0.3" footer="0.3"/>
  <pageSetup orientation="portrait" horizontalDpi="4294967292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INSTITUCIONAL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contabilidad2</dc:creator>
  <cp:lastModifiedBy>contabilidad2</cp:lastModifiedBy>
  <dcterms:created xsi:type="dcterms:W3CDTF">2026-05-08T18:40:30Z</dcterms:created>
  <dcterms:modified xsi:type="dcterms:W3CDTF">2026-06-05T20:16:37Z</dcterms:modified>
</cp:coreProperties>
</file>