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.CONTA02\Documents\BIOESTADISTICA\TRANSPARENCIA 2026\4 ABRIL\"/>
    </mc:Choice>
  </mc:AlternateContent>
  <bookViews>
    <workbookView xWindow="0" yWindow="0" windowWidth="28800" windowHeight="12435"/>
  </bookViews>
  <sheets>
    <sheet name="POA INSTITUCIONAL TRANSPARENCIA" sheetId="2" r:id="rId1"/>
    <sheet name="Hoja1" sheetId="1" r:id="rId2"/>
  </sheets>
  <externalReferences>
    <externalReference r:id="rId3"/>
    <externalReference r:id="rId4"/>
  </externalReferences>
  <definedNames>
    <definedName name="_xlnm._FilterDatabase" localSheetId="0" hidden="1">'POA INSTITUCIONAL TRANSPARENCIA'!$A$8:$M$11</definedName>
    <definedName name="_Key1" localSheetId="0" hidden="1">[2]DIA!#REF!</definedName>
    <definedName name="_Key1" hidden="1">[2]DIA!#REF!</definedName>
    <definedName name="_Order1" hidden="1">255</definedName>
    <definedName name="_R" localSheetId="0">#REF!</definedName>
    <definedName name="_R">#REF!</definedName>
    <definedName name="_Sort" localSheetId="0" hidden="1">[2]DIA!#REF!</definedName>
    <definedName name="_Sort" hidden="1">[2]DIA!#REF!</definedName>
    <definedName name="ABRIL" localSheetId="0" hidden="1">[2]DIA!#REF!</definedName>
    <definedName name="ABRIL" hidden="1">[2]DIA!#REF!</definedName>
    <definedName name="Jun" localSheetId="0" hidden="1">[2]DIA!#REF!</definedName>
    <definedName name="Jun" hidden="1">[2]DIA!#REF!</definedName>
    <definedName name="M" localSheetId="0">#REF!</definedName>
    <definedName name="M">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E9" i="2"/>
  <c r="H9" i="2" s="1"/>
  <c r="M9" i="2" s="1"/>
  <c r="F9" i="2"/>
  <c r="G9" i="2"/>
  <c r="I9" i="2"/>
  <c r="L9" i="2" s="1"/>
  <c r="Q9" i="2"/>
  <c r="V9" i="2" s="1"/>
  <c r="U9" i="2"/>
  <c r="D10" i="2"/>
  <c r="E10" i="2"/>
  <c r="F10" i="2"/>
  <c r="G10" i="2"/>
  <c r="H10" i="2"/>
  <c r="M10" i="2" s="1"/>
  <c r="I10" i="2"/>
  <c r="L10" i="2"/>
  <c r="Q10" i="2"/>
  <c r="V10" i="2" s="1"/>
  <c r="U10" i="2"/>
  <c r="D11" i="2"/>
  <c r="E11" i="2"/>
  <c r="H11" i="2" s="1"/>
  <c r="M11" i="2" s="1"/>
  <c r="F11" i="2"/>
  <c r="G11" i="2"/>
  <c r="I11" i="2"/>
  <c r="L11" i="2" s="1"/>
  <c r="Q11" i="2"/>
  <c r="U11" i="2"/>
  <c r="V11" i="2" s="1"/>
  <c r="D12" i="2"/>
  <c r="E12" i="2"/>
  <c r="F12" i="2"/>
  <c r="H12" i="2" s="1"/>
  <c r="M12" i="2" s="1"/>
  <c r="G12" i="2"/>
  <c r="I12" i="2"/>
  <c r="L12" i="2"/>
  <c r="Q12" i="2"/>
  <c r="U12" i="2"/>
  <c r="V12" i="2"/>
  <c r="D13" i="2"/>
  <c r="E13" i="2"/>
  <c r="H13" i="2" s="1"/>
  <c r="M13" i="2" s="1"/>
  <c r="F13" i="2"/>
  <c r="G13" i="2"/>
  <c r="I13" i="2"/>
  <c r="L13" i="2" s="1"/>
  <c r="Q13" i="2"/>
  <c r="V13" i="2" s="1"/>
  <c r="U13" i="2"/>
  <c r="D14" i="2"/>
  <c r="E14" i="2"/>
  <c r="F14" i="2"/>
  <c r="G14" i="2"/>
  <c r="H14" i="2"/>
  <c r="M14" i="2" s="1"/>
  <c r="I14" i="2"/>
  <c r="L14" i="2"/>
  <c r="Q14" i="2"/>
  <c r="V14" i="2" s="1"/>
  <c r="U14" i="2"/>
  <c r="D15" i="2"/>
  <c r="E15" i="2"/>
  <c r="H15" i="2" s="1"/>
  <c r="M15" i="2" s="1"/>
  <c r="F15" i="2"/>
  <c r="G15" i="2"/>
  <c r="I15" i="2"/>
  <c r="L15" i="2" s="1"/>
  <c r="Q15" i="2"/>
  <c r="U15" i="2"/>
  <c r="V15" i="2" s="1"/>
  <c r="D16" i="2"/>
  <c r="E16" i="2"/>
  <c r="F16" i="2"/>
  <c r="H16" i="2" s="1"/>
  <c r="M16" i="2" s="1"/>
  <c r="G16" i="2"/>
  <c r="I16" i="2"/>
  <c r="L16" i="2"/>
  <c r="Q16" i="2"/>
  <c r="U16" i="2"/>
  <c r="V16" i="2"/>
</calcChain>
</file>

<file path=xl/comments1.xml><?xml version="1.0" encoding="utf-8"?>
<comments xmlns="http://schemas.openxmlformats.org/spreadsheetml/2006/main">
  <authors>
    <author>Salvador Méndez Montealvo</author>
    <author>contabilidad2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descripcion de la actividad, "ej. Ayudas tecnicas"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esta casilla corrsponde la subdireccion de planeacion, programacion y evaluacion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</rPr>
          <t xml:space="preserve">TOTAL DE CONSULTAS + TERAPIAS C.T.
</t>
        </r>
      </text>
    </comment>
    <comment ref="A10" authorId="1" shapeId="0">
      <text>
        <r>
          <rPr>
            <b/>
            <sz val="9"/>
            <color indexed="81"/>
            <rFont val="Tahoma"/>
            <family val="2"/>
          </rPr>
          <t xml:space="preserve">CONSULTAS 1A. VEZ ADICCION
</t>
        </r>
      </text>
    </comment>
    <comment ref="A11" authorId="1" shapeId="0">
      <text>
        <r>
          <rPr>
            <b/>
            <sz val="9"/>
            <color indexed="81"/>
            <rFont val="Tahoma"/>
            <family val="2"/>
          </rPr>
          <t>PLATICAS Y SERV. LAB</t>
        </r>
      </text>
    </comment>
    <comment ref="A12" authorId="1" shapeId="0">
      <text>
        <r>
          <rPr>
            <b/>
            <sz val="9"/>
            <color indexed="81"/>
            <rFont val="Tahoma"/>
            <family val="2"/>
          </rPr>
          <t>BENEFICIARIOS Y PERSONAS ATENDIDAS EN LAB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K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Salvador Méndez Montealvo:</t>
        </r>
        <r>
          <rPr>
            <sz val="9"/>
            <color indexed="81"/>
            <rFont val="Tahoma"/>
            <family val="2"/>
          </rPr>
          <t xml:space="preserve">
NO se cuantifican para metadatos</t>
        </r>
      </text>
    </comment>
    <comment ref="A13" authorId="1" shapeId="0">
      <text>
        <r>
          <rPr>
            <b/>
            <sz val="9"/>
            <color indexed="81"/>
            <rFont val="Tahoma"/>
            <family val="2"/>
          </rPr>
          <t>TOTAL CONSULTAS AUTISMO</t>
        </r>
      </text>
    </comment>
    <comment ref="A14" authorId="1" shapeId="0">
      <text>
        <r>
          <rPr>
            <b/>
            <sz val="9"/>
            <color indexed="81"/>
            <rFont val="Tahoma"/>
            <family val="2"/>
          </rPr>
          <t>1A. VEZ AUTISMO</t>
        </r>
      </text>
    </comment>
  </commentList>
</comments>
</file>

<file path=xl/sharedStrings.xml><?xml version="1.0" encoding="utf-8"?>
<sst xmlns="http://schemas.openxmlformats.org/spreadsheetml/2006/main" count="42" uniqueCount="33">
  <si>
    <t>FUENTE: Elaboración propia con base del reporte mensual de avance de metas programadas en el Instituto Temazcalli</t>
  </si>
  <si>
    <t>Personas</t>
  </si>
  <si>
    <t>Servicios</t>
  </si>
  <si>
    <t xml:space="preserve">Acciones preventivas realizadas en beneficio de la población en general, de instituciones educativas y del sector privado a través de pláticas de salud mental y prevención de adicciones y de capacitaciones en materia de salud mental y adicciones </t>
  </si>
  <si>
    <t>Linea de Accion 2.1.1 Brindar ayudas técnicas, servicios especializados y servicios de rehabilitación de calidad para todas las personas con
discapacidad.</t>
  </si>
  <si>
    <t>Estudios toxicológicos realizados a la población en general, usuarios del instituto y a personas de instituciones con las que se tienen convenios.</t>
  </si>
  <si>
    <t>Línea de acción 1.4.2:  llevar a cabo ferias de salud y bienestar comunitario en los 58 municipios del estado</t>
  </si>
  <si>
    <t>Pacientes ingresados a tratamiento residencial en comunidad terapéutica con trabajo social por uso de sustancias  y trastorno de la conducta alimentaria</t>
  </si>
  <si>
    <t>Línea de acción 1.2.3:  prevenir riesgos psicosociales a los que se enfrentan niñas, niños, adolescentes y población vulnerable</t>
  </si>
  <si>
    <t>Consulta externa otorgada a personas con trastorno por uso de sustancias, trastorno de la conducta alimentaria, niñas, niños y adolescentes con psicopatología en consulta externa.</t>
  </si>
  <si>
    <t>Avance al 2do. Semestre</t>
  </si>
  <si>
    <t>4to. Trimestre</t>
  </si>
  <si>
    <t>DICIEMBRE</t>
  </si>
  <si>
    <t>NOVIEMBRE</t>
  </si>
  <si>
    <t>OCTUBRE</t>
  </si>
  <si>
    <t>3er. Trimestre</t>
  </si>
  <si>
    <t>SEPTIEMBRE</t>
  </si>
  <si>
    <t>AGOSTO</t>
  </si>
  <si>
    <t>JULIO</t>
  </si>
  <si>
    <t>Avance al 1er. Semestre</t>
  </si>
  <si>
    <t>2do..
TRIM</t>
  </si>
  <si>
    <t>JUNIO</t>
  </si>
  <si>
    <t>MAYO</t>
  </si>
  <si>
    <t>ABRIL</t>
  </si>
  <si>
    <t>1er.
TRIM</t>
  </si>
  <si>
    <t>MAR</t>
  </si>
  <si>
    <t>FEB</t>
  </si>
  <si>
    <t>ENE</t>
  </si>
  <si>
    <t>META
ANUAL</t>
  </si>
  <si>
    <t>UNIDAD
DE MEDIDA</t>
  </si>
  <si>
    <t>Acciones</t>
  </si>
  <si>
    <t>Linea de Accion</t>
  </si>
  <si>
    <t>AVANCE DE METAS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</si>
</sst>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b/>
      <sz val="10"/>
      <color indexed="9"/>
      <name val="Arial"/>
      <family val="2"/>
    </font>
    <font>
      <b/>
      <sz val="1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3" fontId="2" fillId="0" borderId="0" xfId="0" applyNumberFormat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Fill="1"/>
    <xf numFmtId="9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9" fontId="4" fillId="5" borderId="6" xfId="0" applyNumberFormat="1" applyFont="1" applyFill="1" applyBorder="1" applyAlignment="1">
      <alignment horizontal="center" vertical="center" wrapText="1"/>
    </xf>
    <xf numFmtId="3" fontId="4" fillId="5" borderId="6" xfId="0" applyNumberFormat="1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 wrapText="1"/>
    </xf>
    <xf numFmtId="3" fontId="7" fillId="5" borderId="8" xfId="0" applyNumberFormat="1" applyFont="1" applyFill="1" applyBorder="1" applyAlignment="1">
      <alignment horizontal="center" vertical="center" wrapText="1"/>
    </xf>
    <xf numFmtId="3" fontId="7" fillId="5" borderId="6" xfId="0" applyNumberFormat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left" vertical="top" wrapText="1"/>
    </xf>
    <xf numFmtId="9" fontId="4" fillId="2" borderId="11" xfId="0" applyNumberFormat="1" applyFont="1" applyFill="1" applyBorder="1" applyAlignment="1">
      <alignment horizontal="center" vertical="center" wrapText="1"/>
    </xf>
    <xf numFmtId="3" fontId="4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7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 vertical="top" wrapText="1"/>
    </xf>
    <xf numFmtId="3" fontId="6" fillId="5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top" wrapText="1"/>
    </xf>
    <xf numFmtId="9" fontId="4" fillId="2" borderId="15" xfId="0" applyNumberFormat="1" applyFont="1" applyFill="1" applyBorder="1" applyAlignment="1">
      <alignment horizontal="center" vertical="center" wrapText="1"/>
    </xf>
    <xf numFmtId="3" fontId="4" fillId="2" borderId="16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left" vertical="top" wrapText="1"/>
    </xf>
    <xf numFmtId="9" fontId="4" fillId="5" borderId="1" xfId="0" applyNumberFormat="1" applyFont="1" applyFill="1" applyBorder="1" applyAlignment="1">
      <alignment horizontal="center" vertical="center" wrapText="1"/>
    </xf>
    <xf numFmtId="3" fontId="4" fillId="5" borderId="17" xfId="0" applyNumberFormat="1" applyFont="1" applyFill="1" applyBorder="1" applyAlignment="1">
      <alignment horizontal="center" vertical="center" wrapText="1"/>
    </xf>
    <xf numFmtId="3" fontId="7" fillId="5" borderId="17" xfId="0" applyNumberFormat="1" applyFont="1" applyFill="1" applyBorder="1" applyAlignment="1">
      <alignment horizontal="center" vertical="center" wrapText="1"/>
    </xf>
    <xf numFmtId="9" fontId="4" fillId="5" borderId="17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3" fontId="7" fillId="8" borderId="18" xfId="0" applyNumberFormat="1" applyFont="1" applyFill="1" applyBorder="1" applyAlignment="1">
      <alignment horizontal="center" vertical="center" wrapText="1"/>
    </xf>
    <xf numFmtId="3" fontId="7" fillId="8" borderId="19" xfId="0" applyNumberFormat="1" applyFont="1" applyFill="1" applyBorder="1" applyAlignment="1">
      <alignment horizontal="center" vertical="center" wrapText="1"/>
    </xf>
    <xf numFmtId="3" fontId="9" fillId="2" borderId="20" xfId="1" applyNumberFormat="1" applyFont="1" applyFill="1" applyBorder="1" applyAlignment="1">
      <alignment horizontal="center" vertical="center" wrapText="1"/>
    </xf>
    <xf numFmtId="3" fontId="9" fillId="2" borderId="21" xfId="1" applyNumberFormat="1" applyFont="1" applyFill="1" applyBorder="1" applyAlignment="1">
      <alignment horizontal="center" vertical="center" wrapText="1"/>
    </xf>
    <xf numFmtId="3" fontId="7" fillId="8" borderId="17" xfId="0" applyNumberFormat="1" applyFont="1" applyFill="1" applyBorder="1" applyAlignment="1">
      <alignment horizontal="center" vertical="center" wrapText="1"/>
    </xf>
    <xf numFmtId="3" fontId="9" fillId="2" borderId="22" xfId="1" applyNumberFormat="1" applyFont="1" applyFill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center" vertical="center" wrapText="1"/>
    </xf>
    <xf numFmtId="3" fontId="7" fillId="8" borderId="20" xfId="0" applyNumberFormat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center" vertical="center" wrapText="1"/>
    </xf>
    <xf numFmtId="0" fontId="9" fillId="2" borderId="20" xfId="1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Normal_09_COPOCYT M.Sectori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1143000</xdr:colOff>
      <xdr:row>0</xdr:row>
      <xdr:rowOff>27042</xdr:rowOff>
    </xdr:from>
    <xdr:ext cx="2581661" cy="874778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27042"/>
          <a:ext cx="2581661" cy="874778"/>
        </a:xfrm>
        <a:prstGeom prst="rect">
          <a:avLst/>
        </a:prstGeom>
      </xdr:spPr>
    </xdr:pic>
    <xdr:clientData/>
  </xdr:oneCellAnchor>
  <xdr:oneCellAnchor>
    <xdr:from>
      <xdr:col>17</xdr:col>
      <xdr:colOff>753153</xdr:colOff>
      <xdr:row>1</xdr:row>
      <xdr:rowOff>112194</xdr:rowOff>
    </xdr:from>
    <xdr:ext cx="3099547" cy="611907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170"/>
        <a:stretch/>
      </xdr:blipFill>
      <xdr:spPr>
        <a:xfrm>
          <a:off x="13707153" y="302694"/>
          <a:ext cx="3099547" cy="611907"/>
        </a:xfrm>
        <a:prstGeom prst="rect">
          <a:avLst/>
        </a:prstGeom>
      </xdr:spPr>
    </xdr:pic>
    <xdr:clientData/>
  </xdr:oneCellAnchor>
  <xdr:oneCellAnchor>
    <xdr:from>
      <xdr:col>10</xdr:col>
      <xdr:colOff>208714</xdr:colOff>
      <xdr:row>0</xdr:row>
      <xdr:rowOff>47626</xdr:rowOff>
    </xdr:from>
    <xdr:ext cx="2472267" cy="929640"/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47" r="48767"/>
        <a:stretch/>
      </xdr:blipFill>
      <xdr:spPr>
        <a:xfrm>
          <a:off x="7828714" y="47626"/>
          <a:ext cx="2472267" cy="9296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RANSPARENCIA\AVANCE%20MENSUAL%20DE%20METAS%20IT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26"/>
      <sheetName val="METAS (PEND)"/>
      <sheetName val="POA INSTITUCIONAL"/>
      <sheetName val="1"/>
      <sheetName val="2"/>
      <sheetName val="3"/>
      <sheetName val="4"/>
      <sheetName val="CONCENTRADO ANUAL"/>
    </sheetNames>
    <sheetDataSet>
      <sheetData sheetId="0">
        <row r="15">
          <cell r="T15">
            <v>2025</v>
          </cell>
        </row>
        <row r="16">
          <cell r="T16">
            <v>1350</v>
          </cell>
        </row>
        <row r="17">
          <cell r="T17">
            <v>480</v>
          </cell>
        </row>
        <row r="29">
          <cell r="T29">
            <v>2340</v>
          </cell>
        </row>
        <row r="30">
          <cell r="T30">
            <v>6000</v>
          </cell>
        </row>
        <row r="31">
          <cell r="T31">
            <v>15</v>
          </cell>
        </row>
        <row r="43">
          <cell r="T43">
            <v>480</v>
          </cell>
        </row>
        <row r="44">
          <cell r="T44">
            <v>900</v>
          </cell>
        </row>
        <row r="48">
          <cell r="T48">
            <v>20</v>
          </cell>
        </row>
        <row r="60">
          <cell r="T60">
            <v>420</v>
          </cell>
        </row>
        <row r="61">
          <cell r="T61">
            <v>1350</v>
          </cell>
        </row>
        <row r="62">
          <cell r="T62">
            <v>12</v>
          </cell>
        </row>
        <row r="63">
          <cell r="T63">
            <v>360</v>
          </cell>
        </row>
        <row r="64">
          <cell r="T64">
            <v>150</v>
          </cell>
        </row>
        <row r="65">
          <cell r="T65">
            <v>800</v>
          </cell>
        </row>
        <row r="66">
          <cell r="T66">
            <v>280</v>
          </cell>
        </row>
        <row r="67">
          <cell r="T67">
            <v>500</v>
          </cell>
        </row>
        <row r="68">
          <cell r="T68">
            <v>200</v>
          </cell>
        </row>
        <row r="69">
          <cell r="T69">
            <v>50</v>
          </cell>
        </row>
        <row r="70">
          <cell r="T70">
            <v>15</v>
          </cell>
        </row>
        <row r="71">
          <cell r="T71">
            <v>500</v>
          </cell>
        </row>
        <row r="83">
          <cell r="T83">
            <v>6000</v>
          </cell>
        </row>
        <row r="84">
          <cell r="T84">
            <v>12000</v>
          </cell>
        </row>
        <row r="86">
          <cell r="T86">
            <v>60</v>
          </cell>
        </row>
        <row r="100">
          <cell r="T100">
            <v>33580</v>
          </cell>
        </row>
        <row r="107">
          <cell r="T107">
            <v>1100</v>
          </cell>
        </row>
        <row r="108">
          <cell r="T108">
            <v>60000</v>
          </cell>
        </row>
        <row r="116">
          <cell r="T116">
            <v>7000</v>
          </cell>
        </row>
        <row r="117">
          <cell r="T117">
            <v>32000</v>
          </cell>
        </row>
        <row r="134">
          <cell r="T134">
            <v>65</v>
          </cell>
        </row>
        <row r="135">
          <cell r="T135">
            <v>1800</v>
          </cell>
        </row>
        <row r="136">
          <cell r="T136">
            <v>3500</v>
          </cell>
        </row>
      </sheetData>
      <sheetData sheetId="1"/>
      <sheetData sheetId="2"/>
      <sheetData sheetId="3">
        <row r="135">
          <cell r="AL135">
            <v>10</v>
          </cell>
        </row>
        <row r="187">
          <cell r="AL187">
            <v>4343</v>
          </cell>
        </row>
        <row r="203">
          <cell r="AL203">
            <v>132</v>
          </cell>
        </row>
        <row r="204">
          <cell r="AL204">
            <v>4880</v>
          </cell>
        </row>
        <row r="227">
          <cell r="AL227">
            <v>4202</v>
          </cell>
        </row>
        <row r="228">
          <cell r="AL228">
            <v>510</v>
          </cell>
        </row>
        <row r="229">
          <cell r="AL229">
            <v>413</v>
          </cell>
        </row>
        <row r="266">
          <cell r="Q266">
            <v>1796</v>
          </cell>
        </row>
        <row r="267">
          <cell r="R267">
            <v>1196</v>
          </cell>
        </row>
        <row r="278">
          <cell r="R278">
            <v>180</v>
          </cell>
        </row>
      </sheetData>
      <sheetData sheetId="4">
        <row r="135">
          <cell r="AL135">
            <v>4</v>
          </cell>
        </row>
        <row r="187">
          <cell r="AL187">
            <v>4010</v>
          </cell>
        </row>
        <row r="203">
          <cell r="AL203">
            <v>182</v>
          </cell>
        </row>
        <row r="204">
          <cell r="AL204">
            <v>6450</v>
          </cell>
        </row>
        <row r="227">
          <cell r="AL227">
            <v>2304</v>
          </cell>
        </row>
        <row r="228">
          <cell r="AL228">
            <v>389</v>
          </cell>
        </row>
        <row r="229">
          <cell r="AL229">
            <v>144</v>
          </cell>
        </row>
        <row r="266">
          <cell r="Q266">
            <v>1762</v>
          </cell>
        </row>
        <row r="267">
          <cell r="R267">
            <v>1034</v>
          </cell>
        </row>
      </sheetData>
      <sheetData sheetId="5">
        <row r="135">
          <cell r="AL135">
            <v>4</v>
          </cell>
        </row>
        <row r="187">
          <cell r="AL187">
            <v>4998</v>
          </cell>
        </row>
        <row r="203">
          <cell r="AL203">
            <v>210</v>
          </cell>
        </row>
        <row r="204">
          <cell r="AL204">
            <v>8685</v>
          </cell>
        </row>
        <row r="227">
          <cell r="AL227">
            <v>2863</v>
          </cell>
        </row>
        <row r="228">
          <cell r="AL228">
            <v>528</v>
          </cell>
        </row>
        <row r="266">
          <cell r="Q266">
            <v>2030</v>
          </cell>
        </row>
        <row r="267">
          <cell r="R267">
            <v>1144</v>
          </cell>
        </row>
      </sheetData>
      <sheetData sheetId="6">
        <row r="135">
          <cell r="AL135">
            <v>5</v>
          </cell>
        </row>
        <row r="187">
          <cell r="AL187">
            <v>4530</v>
          </cell>
        </row>
        <row r="203">
          <cell r="AL203">
            <v>152</v>
          </cell>
        </row>
        <row r="204">
          <cell r="AL204">
            <v>5297</v>
          </cell>
        </row>
        <row r="227">
          <cell r="AL227">
            <v>3398</v>
          </cell>
        </row>
        <row r="228">
          <cell r="AL228">
            <v>637</v>
          </cell>
        </row>
        <row r="229">
          <cell r="AL229">
            <v>256</v>
          </cell>
        </row>
        <row r="266">
          <cell r="Q266">
            <v>6433</v>
          </cell>
        </row>
        <row r="267">
          <cell r="R267">
            <v>1139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X18"/>
  <sheetViews>
    <sheetView tabSelected="1" topLeftCell="B1" zoomScale="80" zoomScaleNormal="80" workbookViewId="0">
      <pane ySplit="8" topLeftCell="A9" activePane="bottomLeft" state="frozen"/>
      <selection pane="bottomLeft" activeCell="H12" sqref="H12"/>
    </sheetView>
  </sheetViews>
  <sheetFormatPr baseColWidth="10" defaultRowHeight="15" x14ac:dyDescent="0.25"/>
  <cols>
    <col min="1" max="1" width="32.85546875" style="1" hidden="1" customWidth="1"/>
    <col min="2" max="2" width="29.85546875" customWidth="1"/>
    <col min="3" max="3" width="11.42578125" customWidth="1"/>
    <col min="5" max="11" width="11.42578125" customWidth="1"/>
    <col min="14" max="14" width="12.85546875" bestFit="1" customWidth="1"/>
    <col min="16" max="16" width="12.5703125" customWidth="1"/>
    <col min="19" max="19" width="12.28515625" customWidth="1"/>
    <col min="23" max="23" width="2.5703125" customWidth="1"/>
  </cols>
  <sheetData>
    <row r="6" spans="1:24" ht="23.25" x14ac:dyDescent="0.35">
      <c r="B6" s="65" t="s">
        <v>32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</row>
    <row r="7" spans="1:24" ht="15.75" thickBot="1" x14ac:dyDescent="0.3"/>
    <row r="8" spans="1:24" s="53" customFormat="1" ht="39.75" thickTop="1" thickBot="1" x14ac:dyDescent="0.3">
      <c r="A8" s="64" t="s">
        <v>31</v>
      </c>
      <c r="B8" s="63" t="s">
        <v>30</v>
      </c>
      <c r="C8" s="63" t="s">
        <v>29</v>
      </c>
      <c r="D8" s="62" t="s">
        <v>28</v>
      </c>
      <c r="E8" s="56" t="s">
        <v>27</v>
      </c>
      <c r="F8" s="56" t="s">
        <v>26</v>
      </c>
      <c r="G8" s="59" t="s">
        <v>25</v>
      </c>
      <c r="H8" s="58" t="s">
        <v>24</v>
      </c>
      <c r="I8" s="57" t="s">
        <v>23</v>
      </c>
      <c r="J8" s="56" t="s">
        <v>22</v>
      </c>
      <c r="K8" s="56" t="s">
        <v>21</v>
      </c>
      <c r="L8" s="61" t="s">
        <v>20</v>
      </c>
      <c r="M8" s="60" t="s">
        <v>19</v>
      </c>
      <c r="N8" s="56" t="s">
        <v>18</v>
      </c>
      <c r="O8" s="56" t="s">
        <v>17</v>
      </c>
      <c r="P8" s="59" t="s">
        <v>16</v>
      </c>
      <c r="Q8" s="58" t="s">
        <v>15</v>
      </c>
      <c r="R8" s="57" t="s">
        <v>14</v>
      </c>
      <c r="S8" s="56" t="s">
        <v>13</v>
      </c>
      <c r="T8" s="56" t="s">
        <v>12</v>
      </c>
      <c r="U8" s="55" t="s">
        <v>11</v>
      </c>
      <c r="V8" s="54" t="s">
        <v>10</v>
      </c>
      <c r="W8" s="9"/>
    </row>
    <row r="9" spans="1:24" s="9" customFormat="1" ht="50.1" customHeight="1" thickTop="1" thickBot="1" x14ac:dyDescent="0.3">
      <c r="A9" s="52" t="s">
        <v>8</v>
      </c>
      <c r="B9" s="51" t="s">
        <v>9</v>
      </c>
      <c r="C9" s="24" t="s">
        <v>2</v>
      </c>
      <c r="D9" s="48">
        <f>'[1]POA 2026'!T16+'[1]POA 2026'!T30+'[1]POA 2026'!T44+'[1]POA 2026'!T61+'[1]POA 2026'!T64+'[1]POA 2026'!T65+'[1]POA 2026'!T67+'[1]POA 2026'!T69+'[1]POA 2026'!T84+'[1]POA 2026'!T136</f>
        <v>26600</v>
      </c>
      <c r="E9" s="38">
        <f>'[1]1'!$Q$266</f>
        <v>1796</v>
      </c>
      <c r="F9" s="38">
        <f>'[1]2'!$Q$266</f>
        <v>1762</v>
      </c>
      <c r="G9" s="38">
        <f>'[1]3'!$Q$266</f>
        <v>2030</v>
      </c>
      <c r="H9" s="49">
        <f>SUM(E9:G9)</f>
        <v>5588</v>
      </c>
      <c r="I9" s="38">
        <f>'[1]4'!$Q$266</f>
        <v>6433</v>
      </c>
      <c r="J9" s="38"/>
      <c r="K9" s="38"/>
      <c r="L9" s="48">
        <f>SUM(I9:K9)</f>
        <v>6433</v>
      </c>
      <c r="M9" s="50">
        <f>IFERROR(((H9+L9)/D9),"0")</f>
        <v>0.45191729323308272</v>
      </c>
      <c r="N9" s="38"/>
      <c r="O9" s="38"/>
      <c r="P9" s="38"/>
      <c r="Q9" s="49">
        <f>SUM(N9:P9)</f>
        <v>0</v>
      </c>
      <c r="R9" s="38"/>
      <c r="S9" s="21"/>
      <c r="T9" s="21"/>
      <c r="U9" s="48">
        <f>SUM(R9:T9)</f>
        <v>0</v>
      </c>
      <c r="V9" s="47">
        <f>IFERROR(((Q9+U9)/D9),"0")</f>
        <v>0</v>
      </c>
    </row>
    <row r="10" spans="1:24" s="9" customFormat="1" ht="50.1" customHeight="1" thickTop="1" thickBot="1" x14ac:dyDescent="0.3">
      <c r="A10" s="46" t="s">
        <v>8</v>
      </c>
      <c r="B10" s="45"/>
      <c r="C10" s="44" t="s">
        <v>1</v>
      </c>
      <c r="D10" s="42">
        <f>'[1]POA 2026'!T15+'[1]POA 2026'!T17+'[1]POA 2026'!T29+'[1]POA 2026'!T31+'[1]POA 2026'!T43+'[1]POA 2026'!T48+'[1]POA 2026'!T60+'[1]POA 2026'!T62+'[1]POA 2026'!T63+'[1]POA 2026'!T66+'[1]POA 2026'!T68+'[1]POA 2026'!T70+'[1]POA 2026'!T71+'[1]POA 2026'!T83+'[1]POA 2026'!T134+'[1]POA 2026'!T135</f>
        <v>15012</v>
      </c>
      <c r="E10" s="33">
        <f>'[1]1'!$R$267+'[1]1'!$R$278</f>
        <v>1376</v>
      </c>
      <c r="F10" s="33">
        <f>'[1]2'!$R$267</f>
        <v>1034</v>
      </c>
      <c r="G10" s="33">
        <f>'[1]3'!$R$267</f>
        <v>1144</v>
      </c>
      <c r="H10" s="43">
        <f>SUM(E10:G10)</f>
        <v>3554</v>
      </c>
      <c r="I10" s="33">
        <f>'[1]4'!$R$267</f>
        <v>1139</v>
      </c>
      <c r="J10" s="33"/>
      <c r="K10" s="33"/>
      <c r="L10" s="42">
        <f>SUM(I10:K10)</f>
        <v>1139</v>
      </c>
      <c r="M10" s="41">
        <f>IFERROR(((H10+L10)/D10),"0")</f>
        <v>0.3126165734079403</v>
      </c>
      <c r="N10" s="33"/>
      <c r="O10" s="33"/>
      <c r="P10" s="33"/>
      <c r="Q10" s="43">
        <f>SUM(N10:P10)</f>
        <v>0</v>
      </c>
      <c r="R10" s="33"/>
      <c r="S10" s="32"/>
      <c r="T10" s="32"/>
      <c r="U10" s="42">
        <f>SUM(R10:T10)</f>
        <v>0</v>
      </c>
      <c r="V10" s="41">
        <f>IFERROR(((Q10+U10)/D10),"0")</f>
        <v>0</v>
      </c>
    </row>
    <row r="11" spans="1:24" s="9" customFormat="1" ht="50.1" customHeight="1" thickTop="1" x14ac:dyDescent="0.25">
      <c r="A11" s="40" t="s">
        <v>6</v>
      </c>
      <c r="B11" s="39" t="s">
        <v>7</v>
      </c>
      <c r="C11" s="24" t="s">
        <v>2</v>
      </c>
      <c r="D11" s="20">
        <f>'[1]POA 2026'!T100</f>
        <v>33580</v>
      </c>
      <c r="E11" s="38">
        <f>'[1]1'!$AL$187</f>
        <v>4343</v>
      </c>
      <c r="F11" s="38">
        <f>'[1]2'!$AL$187</f>
        <v>4010</v>
      </c>
      <c r="G11" s="38">
        <f>'[1]3'!$AL$187</f>
        <v>4998</v>
      </c>
      <c r="H11" s="23">
        <f>SUM(E11:G11)</f>
        <v>13351</v>
      </c>
      <c r="I11" s="38">
        <f>'[1]4'!$AL$187</f>
        <v>4530</v>
      </c>
      <c r="J11" s="38"/>
      <c r="K11" s="38"/>
      <c r="L11" s="20">
        <f>SUM(I11:K11)</f>
        <v>4530</v>
      </c>
      <c r="M11" s="19">
        <f>IFERROR(((H11+L11)/D11),"0")</f>
        <v>0.53248957712924361</v>
      </c>
      <c r="N11" s="38"/>
      <c r="O11" s="38"/>
      <c r="P11" s="38"/>
      <c r="Q11" s="23">
        <f>SUM(N11:P11)</f>
        <v>0</v>
      </c>
      <c r="R11" s="38"/>
      <c r="S11" s="21"/>
      <c r="T11" s="21"/>
      <c r="U11" s="20">
        <f>SUM(R11:T11)</f>
        <v>0</v>
      </c>
      <c r="V11" s="19">
        <f>IFERROR(((Q11+U11)/D11),"0")</f>
        <v>0</v>
      </c>
    </row>
    <row r="12" spans="1:24" s="9" customFormat="1" ht="50.1" customHeight="1" thickBot="1" x14ac:dyDescent="0.3">
      <c r="A12" s="37" t="s">
        <v>6</v>
      </c>
      <c r="B12" s="36"/>
      <c r="C12" s="35" t="s">
        <v>1</v>
      </c>
      <c r="D12" s="31">
        <f>'[1]POA 2026'!T86</f>
        <v>60</v>
      </c>
      <c r="E12" s="33">
        <f>'[1]1'!$AL$135</f>
        <v>10</v>
      </c>
      <c r="F12" s="33">
        <f>'[1]2'!$AL$135</f>
        <v>4</v>
      </c>
      <c r="G12" s="33">
        <f>'[1]3'!$AL$135</f>
        <v>4</v>
      </c>
      <c r="H12" s="34">
        <f>SUM(E12:G12)</f>
        <v>18</v>
      </c>
      <c r="I12" s="33">
        <f>'[1]4'!$AL$135</f>
        <v>5</v>
      </c>
      <c r="J12" s="33"/>
      <c r="K12" s="33"/>
      <c r="L12" s="31">
        <f>SUM(I12:K12)</f>
        <v>5</v>
      </c>
      <c r="M12" s="30">
        <f>IFERROR(((H12+L12)/D12),"0")</f>
        <v>0.38333333333333336</v>
      </c>
      <c r="N12" s="33"/>
      <c r="O12" s="33"/>
      <c r="P12" s="33"/>
      <c r="Q12" s="34">
        <f>SUM(N12:P12)</f>
        <v>0</v>
      </c>
      <c r="R12" s="33"/>
      <c r="S12" s="32"/>
      <c r="T12" s="32"/>
      <c r="U12" s="31">
        <f>SUM(R12:T12)</f>
        <v>0</v>
      </c>
      <c r="V12" s="30">
        <f>IFERROR(((Q12+U12)/D12),"0")</f>
        <v>0</v>
      </c>
      <c r="W12" s="10"/>
      <c r="X12" s="10"/>
    </row>
    <row r="13" spans="1:24" s="9" customFormat="1" ht="50.1" customHeight="1" thickTop="1" x14ac:dyDescent="0.25">
      <c r="A13" s="29" t="s">
        <v>4</v>
      </c>
      <c r="B13" s="28" t="s">
        <v>5</v>
      </c>
      <c r="C13" s="24" t="s">
        <v>2</v>
      </c>
      <c r="D13" s="20">
        <f>'[1]POA 2026'!T117</f>
        <v>32000</v>
      </c>
      <c r="E13" s="22">
        <f>'[1]1'!$AL$227</f>
        <v>4202</v>
      </c>
      <c r="F13" s="22">
        <f>'[1]2'!$AL$227</f>
        <v>2304</v>
      </c>
      <c r="G13" s="22">
        <f>'[1]3'!$AL$227</f>
        <v>2863</v>
      </c>
      <c r="H13" s="23">
        <f>SUM(E13:G13)</f>
        <v>9369</v>
      </c>
      <c r="I13" s="22">
        <f>'[1]4'!$AL$227</f>
        <v>3398</v>
      </c>
      <c r="J13" s="22"/>
      <c r="K13" s="22"/>
      <c r="L13" s="20">
        <f>SUM(I13:K13)</f>
        <v>3398</v>
      </c>
      <c r="M13" s="19">
        <f>IFERROR(((H13+L13)/D13),"0")</f>
        <v>0.39896874999999998</v>
      </c>
      <c r="N13" s="22"/>
      <c r="O13" s="22"/>
      <c r="P13" s="22"/>
      <c r="Q13" s="23">
        <f>SUM(N13:P13)</f>
        <v>0</v>
      </c>
      <c r="R13" s="22"/>
      <c r="S13" s="21"/>
      <c r="T13" s="21"/>
      <c r="U13" s="20">
        <f>SUM(R13:T13)</f>
        <v>0</v>
      </c>
      <c r="V13" s="19">
        <f>IFERROR(((Q13+U13)/D13),"0")</f>
        <v>0</v>
      </c>
      <c r="W13" s="10"/>
      <c r="X13" s="10"/>
    </row>
    <row r="14" spans="1:24" s="9" customFormat="1" ht="50.1" customHeight="1" thickBot="1" x14ac:dyDescent="0.3">
      <c r="A14" s="27" t="s">
        <v>4</v>
      </c>
      <c r="B14" s="26"/>
      <c r="C14" s="16" t="s">
        <v>1</v>
      </c>
      <c r="D14" s="12">
        <f>'[1]POA 2026'!T116</f>
        <v>7000</v>
      </c>
      <c r="E14" s="14">
        <f>'[1]1'!$AL$228+'[1]1'!$AL$229</f>
        <v>923</v>
      </c>
      <c r="F14" s="14">
        <f>'[1]2'!$AL$228+'[1]2'!$AL$229</f>
        <v>533</v>
      </c>
      <c r="G14" s="14">
        <f>'[1]3'!$AL$228+'[1]4'!$AL$229</f>
        <v>784</v>
      </c>
      <c r="H14" s="15">
        <f>SUM(E14:G14)</f>
        <v>2240</v>
      </c>
      <c r="I14" s="14">
        <f>'[1]4'!$AL$228+'[1]4'!$AL$229</f>
        <v>893</v>
      </c>
      <c r="J14" s="14"/>
      <c r="K14" s="14"/>
      <c r="L14" s="12">
        <f>SUM(I14:K14)</f>
        <v>893</v>
      </c>
      <c r="M14" s="11">
        <f>IFERROR(((H14+L14)/D14),"0")</f>
        <v>0.44757142857142856</v>
      </c>
      <c r="N14" s="14"/>
      <c r="O14" s="14"/>
      <c r="P14" s="14"/>
      <c r="Q14" s="15">
        <f>SUM(N14:P14)</f>
        <v>0</v>
      </c>
      <c r="R14" s="14"/>
      <c r="S14" s="13"/>
      <c r="T14" s="13"/>
      <c r="U14" s="12">
        <f>SUM(R14:T14)</f>
        <v>0</v>
      </c>
      <c r="V14" s="11">
        <f>IFERROR(((Q14+U14)/D14),"0")</f>
        <v>0</v>
      </c>
      <c r="W14" s="10"/>
      <c r="X14" s="10"/>
    </row>
    <row r="15" spans="1:24" s="9" customFormat="1" ht="50.1" customHeight="1" thickTop="1" x14ac:dyDescent="0.25">
      <c r="A15" s="18"/>
      <c r="B15" s="25" t="s">
        <v>3</v>
      </c>
      <c r="C15" s="24" t="s">
        <v>2</v>
      </c>
      <c r="D15" s="20">
        <f>'[1]POA 2026'!T107</f>
        <v>1100</v>
      </c>
      <c r="E15" s="22">
        <f>'[1]1'!$AL$203</f>
        <v>132</v>
      </c>
      <c r="F15" s="22">
        <f>'[1]2'!$AL$203</f>
        <v>182</v>
      </c>
      <c r="G15" s="22">
        <f>'[1]3'!$AL$203</f>
        <v>210</v>
      </c>
      <c r="H15" s="23">
        <f>SUM(E15:G15)</f>
        <v>524</v>
      </c>
      <c r="I15" s="22">
        <f>'[1]4'!$AL$203</f>
        <v>152</v>
      </c>
      <c r="J15" s="22"/>
      <c r="K15" s="22"/>
      <c r="L15" s="20">
        <f>SUM(I15:K15)</f>
        <v>152</v>
      </c>
      <c r="M15" s="19">
        <f>IFERROR(((H15+L15)/D15),"0")</f>
        <v>0.61454545454545451</v>
      </c>
      <c r="N15" s="22"/>
      <c r="O15" s="22"/>
      <c r="P15" s="22"/>
      <c r="Q15" s="23">
        <f>SUM(N15:P15)</f>
        <v>0</v>
      </c>
      <c r="R15" s="22"/>
      <c r="S15" s="21"/>
      <c r="T15" s="21"/>
      <c r="U15" s="20">
        <f>SUM(R15:T15)</f>
        <v>0</v>
      </c>
      <c r="V15" s="19">
        <f>IFERROR(((Q15+U15)/D15),"0")</f>
        <v>0</v>
      </c>
      <c r="W15" s="10"/>
      <c r="X15" s="10"/>
    </row>
    <row r="16" spans="1:24" s="9" customFormat="1" ht="68.25" customHeight="1" thickBot="1" x14ac:dyDescent="0.3">
      <c r="A16" s="18"/>
      <c r="B16" s="17"/>
      <c r="C16" s="16" t="s">
        <v>1</v>
      </c>
      <c r="D16" s="12">
        <f>'[1]POA 2026'!T108</f>
        <v>60000</v>
      </c>
      <c r="E16" s="14">
        <f>'[1]1'!$AL$204</f>
        <v>4880</v>
      </c>
      <c r="F16" s="14">
        <f>'[1]2'!$AL$204</f>
        <v>6450</v>
      </c>
      <c r="G16" s="14">
        <f>'[1]3'!$AL$204</f>
        <v>8685</v>
      </c>
      <c r="H16" s="15">
        <f>SUM(E16:G16)</f>
        <v>20015</v>
      </c>
      <c r="I16" s="14">
        <f>'[1]4'!$AL$204</f>
        <v>5297</v>
      </c>
      <c r="J16" s="14"/>
      <c r="K16" s="14"/>
      <c r="L16" s="12">
        <f>SUM(I16:K16)</f>
        <v>5297</v>
      </c>
      <c r="M16" s="11">
        <f>IFERROR(((H16+L16)/D16),"0")</f>
        <v>0.42186666666666667</v>
      </c>
      <c r="N16" s="14"/>
      <c r="O16" s="14"/>
      <c r="P16" s="14"/>
      <c r="Q16" s="15">
        <f>SUM(N16:P16)</f>
        <v>0</v>
      </c>
      <c r="R16" s="14"/>
      <c r="S16" s="13"/>
      <c r="T16" s="13"/>
      <c r="U16" s="12">
        <f>SUM(R16:T16)</f>
        <v>0</v>
      </c>
      <c r="V16" s="11">
        <f>IFERROR(((Q16+U16)/D16),"0")</f>
        <v>0</v>
      </c>
      <c r="W16" s="10"/>
      <c r="X16" s="10"/>
    </row>
    <row r="17" spans="1:23" ht="15" customHeight="1" thickTop="1" x14ac:dyDescent="0.25">
      <c r="A17" s="8"/>
      <c r="B17" s="8"/>
      <c r="C17" s="7"/>
      <c r="D17" s="5"/>
      <c r="E17" s="6"/>
      <c r="F17" s="6"/>
      <c r="G17" s="6"/>
      <c r="H17" s="5"/>
      <c r="I17" s="6"/>
      <c r="J17" s="6"/>
      <c r="K17" s="6"/>
      <c r="L17" s="5"/>
      <c r="M17" s="4"/>
      <c r="N17" s="6"/>
      <c r="O17" s="6"/>
      <c r="P17" s="6"/>
      <c r="Q17" s="6"/>
      <c r="R17" s="5"/>
      <c r="S17" s="4"/>
      <c r="U17" s="3"/>
      <c r="V17" s="3"/>
      <c r="W17" s="3"/>
    </row>
    <row r="18" spans="1:23" ht="15.75" x14ac:dyDescent="0.25">
      <c r="C18" s="2" t="s">
        <v>0</v>
      </c>
    </row>
  </sheetData>
  <mergeCells count="5">
    <mergeCell ref="B6:V6"/>
    <mergeCell ref="B9:B10"/>
    <mergeCell ref="B11:B12"/>
    <mergeCell ref="B13:B14"/>
    <mergeCell ref="B15:B16"/>
  </mergeCells>
  <pageMargins left="0.70866141732283472" right="0.70866141732283472" top="0.15748031496062992" bottom="0.15748031496062992" header="0.31496062992125984" footer="0.31496062992125984"/>
  <pageSetup paperSize="5" orientation="landscape" horizontalDpi="4294967292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INSTITUCIONAL TRANSPARENCIA</vt:lpstr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contabilidad2</cp:lastModifiedBy>
  <dcterms:created xsi:type="dcterms:W3CDTF">2026-05-08T18:40:30Z</dcterms:created>
  <dcterms:modified xsi:type="dcterms:W3CDTF">2026-05-08T18:41:50Z</dcterms:modified>
</cp:coreProperties>
</file>